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583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<sst xmlns="http://schemas.openxmlformats.org/spreadsheetml/2006/main" count="117" uniqueCount="46">
  <si>
    <t>BUSINESS SEGMENT</t>
  </si>
  <si>
    <t>Banking</t>
  </si>
  <si>
    <t>Finance</t>
  </si>
  <si>
    <t>Investment Banking</t>
  </si>
  <si>
    <t>Others</t>
  </si>
  <si>
    <t>Eliminations</t>
  </si>
  <si>
    <t>Consolidated</t>
  </si>
  <si>
    <t>RM'000</t>
  </si>
  <si>
    <t>REVENUE AND EXPENSES</t>
  </si>
  <si>
    <t>Revenue</t>
  </si>
  <si>
    <t>Total revenue</t>
  </si>
  <si>
    <t>Result</t>
  </si>
  <si>
    <t>Finance costs</t>
  </si>
  <si>
    <t>Operating profit</t>
  </si>
  <si>
    <t>Loan loss and provision</t>
  </si>
  <si>
    <t>Share of net profits of associates</t>
  </si>
  <si>
    <t>Profit before taxation</t>
  </si>
  <si>
    <t>As at June 2002</t>
  </si>
  <si>
    <t>ASSETS AND LIABILITIES</t>
  </si>
  <si>
    <t>Segment assets</t>
  </si>
  <si>
    <t>OTHER INFORMATION</t>
  </si>
  <si>
    <t>Capital expenditure</t>
  </si>
  <si>
    <t>Depreciation</t>
  </si>
  <si>
    <t>Non-cash expenses/(income)</t>
  </si>
  <si>
    <t xml:space="preserve">  other than depreciation</t>
  </si>
  <si>
    <t>GEOGRAPHICAL SEGMENT</t>
  </si>
  <si>
    <t>Malaysia</t>
  </si>
  <si>
    <t>Singapore</t>
  </si>
  <si>
    <t>Other locations</t>
  </si>
  <si>
    <t>Revenue from external customers</t>
  </si>
  <si>
    <t>June 2003</t>
  </si>
  <si>
    <t>June 2002</t>
  </si>
  <si>
    <t>As at June 2003</t>
  </si>
  <si>
    <t>Insurance and Takaful</t>
  </si>
  <si>
    <t>External revenue</t>
  </si>
  <si>
    <t>Inter-segment revenue</t>
  </si>
  <si>
    <t>Segment results</t>
  </si>
  <si>
    <t>Profit after taxation and zakat</t>
  </si>
  <si>
    <t>Minority interest</t>
  </si>
  <si>
    <t>Net profit for the year</t>
  </si>
  <si>
    <t>Profit Before Tax &amp; Zakat</t>
  </si>
  <si>
    <t>Total segment liabilities</t>
  </si>
  <si>
    <t>Taxation &amp; Zakat</t>
  </si>
  <si>
    <t>Investment in associates companies</t>
  </si>
  <si>
    <t>Total assets</t>
  </si>
  <si>
    <t>A8- SEGMENT INFORMATION FOR THE FINANCIAL YEAR ENDED 30 JUNE 2003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</si>
</sst>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MS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6" fillId="0" borderId="0">
      <alignment/>
      <protection/>
    </xf>
    <xf numFmtId="3" fontId="6" fillId="0" borderId="0">
      <alignment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0" xfId="15" applyNumberFormat="1" applyFont="1" applyAlignment="1">
      <alignment/>
    </xf>
    <xf numFmtId="164" fontId="1" fillId="0" borderId="0" xfId="15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2" fillId="0" borderId="0" xfId="15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2" fillId="0" borderId="0" xfId="15" applyNumberFormat="1" applyFont="1" applyAlignment="1" quotePrefix="1">
      <alignment horizontal="right"/>
    </xf>
    <xf numFmtId="1" fontId="1" fillId="0" borderId="0" xfId="15" applyNumberFormat="1" applyFont="1" applyAlignment="1" quotePrefix="1">
      <alignment horizontal="right"/>
    </xf>
    <xf numFmtId="164" fontId="2" fillId="0" borderId="0" xfId="15" applyNumberFormat="1" applyFont="1" applyAlignment="1">
      <alignment horizontal="right"/>
    </xf>
    <xf numFmtId="164" fontId="1" fillId="0" borderId="0" xfId="15" applyNumberFormat="1" applyFont="1" applyAlignment="1">
      <alignment horizontal="right"/>
    </xf>
    <xf numFmtId="164" fontId="1" fillId="0" borderId="0" xfId="15" applyNumberFormat="1" applyFont="1" applyAlignment="1">
      <alignment horizontal="center"/>
    </xf>
    <xf numFmtId="0" fontId="4" fillId="0" borderId="0" xfId="0" applyFont="1" applyAlignment="1">
      <alignment/>
    </xf>
    <xf numFmtId="164" fontId="5" fillId="0" borderId="1" xfId="15" applyNumberFormat="1" applyFont="1" applyBorder="1" applyAlignment="1">
      <alignment horizontal="right"/>
    </xf>
    <xf numFmtId="164" fontId="4" fillId="0" borderId="1" xfId="15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164" fontId="2" fillId="0" borderId="2" xfId="15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164" fontId="2" fillId="0" borderId="0" xfId="15" applyNumberFormat="1" applyFont="1" applyBorder="1" applyAlignment="1">
      <alignment horizontal="right"/>
    </xf>
    <xf numFmtId="164" fontId="1" fillId="0" borderId="0" xfId="15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164" fontId="2" fillId="0" borderId="1" xfId="15" applyNumberFormat="1" applyFont="1" applyBorder="1" applyAlignment="1">
      <alignment horizontal="right"/>
    </xf>
    <xf numFmtId="164" fontId="1" fillId="0" borderId="1" xfId="15" applyNumberFormat="1" applyFont="1" applyBorder="1" applyAlignment="1">
      <alignment horizontal="right"/>
    </xf>
    <xf numFmtId="164" fontId="2" fillId="0" borderId="1" xfId="15" applyNumberFormat="1" applyFont="1" applyBorder="1" applyAlignment="1">
      <alignment/>
    </xf>
    <xf numFmtId="164" fontId="1" fillId="0" borderId="1" xfId="15" applyNumberFormat="1" applyFont="1" applyBorder="1" applyAlignment="1">
      <alignment/>
    </xf>
    <xf numFmtId="164" fontId="2" fillId="0" borderId="1" xfId="15" applyNumberFormat="1" applyFont="1" applyBorder="1" applyAlignment="1">
      <alignment horizontal="center"/>
    </xf>
    <xf numFmtId="164" fontId="1" fillId="0" borderId="1" xfId="15" applyNumberFormat="1" applyFont="1" applyBorder="1" applyAlignment="1">
      <alignment horizontal="center"/>
    </xf>
    <xf numFmtId="164" fontId="2" fillId="0" borderId="2" xfId="15" applyNumberFormat="1" applyFont="1" applyBorder="1" applyAlignment="1">
      <alignment horizontal="right"/>
    </xf>
    <xf numFmtId="164" fontId="1" fillId="0" borderId="2" xfId="15" applyNumberFormat="1" applyFont="1" applyBorder="1" applyAlignment="1">
      <alignment horizontal="right"/>
    </xf>
    <xf numFmtId="1" fontId="2" fillId="0" borderId="0" xfId="15" applyNumberFormat="1" applyFont="1" applyAlignment="1">
      <alignment horizontal="center"/>
    </xf>
    <xf numFmtId="1" fontId="1" fillId="0" borderId="0" xfId="15" applyNumberFormat="1" applyFont="1" applyAlignment="1">
      <alignment horizontal="center"/>
    </xf>
    <xf numFmtId="164" fontId="2" fillId="0" borderId="0" xfId="15" applyNumberFormat="1" applyFont="1" applyFill="1" applyBorder="1" applyAlignment="1">
      <alignment horizontal="right"/>
    </xf>
    <xf numFmtId="164" fontId="1" fillId="0" borderId="0" xfId="15" applyNumberFormat="1" applyFont="1" applyFill="1" applyBorder="1" applyAlignment="1">
      <alignment horizontal="right"/>
    </xf>
    <xf numFmtId="164" fontId="1" fillId="0" borderId="0" xfId="15" applyNumberFormat="1" applyFont="1" applyFill="1" applyAlignment="1">
      <alignment horizontal="right"/>
    </xf>
    <xf numFmtId="164" fontId="2" fillId="0" borderId="0" xfId="15" applyNumberFormat="1" applyFont="1" applyFill="1" applyAlignment="1">
      <alignment/>
    </xf>
    <xf numFmtId="164" fontId="1" fillId="0" borderId="0" xfId="15" applyNumberFormat="1" applyFont="1" applyFill="1" applyAlignment="1">
      <alignment/>
    </xf>
    <xf numFmtId="164" fontId="2" fillId="0" borderId="0" xfId="15" applyNumberFormat="1" applyFont="1" applyFill="1" applyAlignment="1">
      <alignment horizontal="right"/>
    </xf>
    <xf numFmtId="164" fontId="2" fillId="0" borderId="2" xfId="15" applyNumberFormat="1" applyFont="1" applyFill="1" applyBorder="1" applyAlignment="1">
      <alignment horizontal="right"/>
    </xf>
    <xf numFmtId="164" fontId="1" fillId="0" borderId="2" xfId="15" applyNumberFormat="1" applyFont="1" applyFill="1" applyBorder="1" applyAlignment="1">
      <alignment horizontal="right"/>
    </xf>
    <xf numFmtId="1" fontId="2" fillId="0" borderId="0" xfId="0" applyNumberFormat="1" applyFont="1" applyAlignment="1">
      <alignment/>
    </xf>
    <xf numFmtId="1" fontId="2" fillId="0" borderId="0" xfId="15" applyNumberFormat="1" applyFont="1" applyAlignment="1">
      <alignment/>
    </xf>
    <xf numFmtId="1" fontId="1" fillId="0" borderId="0" xfId="15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1" fillId="0" borderId="1" xfId="15" applyNumberFormat="1" applyFont="1" applyFill="1" applyBorder="1" applyAlignment="1">
      <alignment horizontal="right"/>
    </xf>
    <xf numFmtId="164" fontId="2" fillId="0" borderId="3" xfId="15" applyNumberFormat="1" applyFont="1" applyFill="1" applyBorder="1" applyAlignment="1">
      <alignment horizontal="right"/>
    </xf>
    <xf numFmtId="164" fontId="1" fillId="0" borderId="3" xfId="15" applyNumberFormat="1" applyFont="1" applyFill="1" applyBorder="1" applyAlignment="1">
      <alignment horizontal="right"/>
    </xf>
    <xf numFmtId="164" fontId="2" fillId="0" borderId="3" xfId="15" applyNumberFormat="1" applyFont="1" applyBorder="1" applyAlignment="1">
      <alignment horizontal="right"/>
    </xf>
    <xf numFmtId="164" fontId="2" fillId="0" borderId="0" xfId="15" applyNumberFormat="1" applyFont="1" applyAlignment="1">
      <alignment horizontal="center" wrapText="1"/>
    </xf>
    <xf numFmtId="164" fontId="2" fillId="0" borderId="0" xfId="15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0018" xfId="19"/>
    <cellStyle name="Normal_0020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12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solidation%20wksheet%2030.6.03%20(ver3.8)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change rate"/>
      <sheetName val="1.PT Nusa "/>
      <sheetName val="2.Mayphil "/>
      <sheetName val="3.RPB Venture Capital "/>
      <sheetName val="4.Invt Mgmt"/>
      <sheetName val="5.100% owned"/>
      <sheetName val="6.Aseamb"/>
      <sheetName val="7.Trustee"/>
      <sheetName val="8.Securities"/>
      <sheetName val="9.Finance Group"/>
      <sheetName val="10. MAB"/>
      <sheetName val="11.Assurance"/>
      <sheetName val="Assurance - working"/>
      <sheetName val="12.MGAB"/>
      <sheetName val="13.Life Assurance"/>
      <sheetName val="13.Life Ass (WORKING)"/>
      <sheetName val="14.Philmay "/>
      <sheetName val="15.PAB &amp; PBB"/>
      <sheetName val="18. Kelipan"/>
      <sheetName val="16. Assoc"/>
      <sheetName val="30-1(2000)"/>
      <sheetName val="2000 (Note 25)"/>
      <sheetName val="18. Interco P&amp;L"/>
      <sheetName val="17.Maybank"/>
      <sheetName val="Adj (Associate)"/>
      <sheetName val="BS01"/>
      <sheetName val="BS - MBB vs Sub"/>
      <sheetName val="BS - Sub vs. Sub &amp; Summary"/>
      <sheetName val="Summary of Adjustment"/>
      <sheetName val="Life Fund"/>
      <sheetName val="0001"/>
      <sheetName val="0002"/>
      <sheetName val="0002A"/>
      <sheetName val="0003A"/>
      <sheetName val="0003B"/>
      <sheetName val="0004A"/>
      <sheetName val="0004B"/>
      <sheetName val="0004C"/>
      <sheetName val="0005a"/>
      <sheetName val="0005b"/>
      <sheetName val="0005c"/>
      <sheetName val="0009"/>
      <sheetName val="0010"/>
      <sheetName val="0011"/>
      <sheetName val="0012"/>
      <sheetName val="0012A"/>
      <sheetName val="0013"/>
      <sheetName val="0015"/>
      <sheetName val="0016a"/>
      <sheetName val="0017"/>
      <sheetName val="0018"/>
      <sheetName val="0019"/>
      <sheetName val="0020"/>
      <sheetName val="Segmental by location"/>
      <sheetName val="Segmental reporting (activity)"/>
      <sheetName val="PL - MBB vs Sub &amp; Summary"/>
      <sheetName val="PL (Interest) - Sub vs Sub"/>
      <sheetName val="PL (Non-interest) - Sub vs Sub"/>
      <sheetName val="PL01"/>
      <sheetName val="0021"/>
      <sheetName val="0022A"/>
      <sheetName val="0022A (02)"/>
      <sheetName val="0022B"/>
      <sheetName val="BS02A"/>
      <sheetName val="0022C"/>
      <sheetName val="0025&amp;26"/>
      <sheetName val="Segment Infor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tabSelected="1" workbookViewId="0" topLeftCell="H26">
      <selection activeCell="O26" sqref="O26"/>
    </sheetView>
  </sheetViews>
  <sheetFormatPr defaultColWidth="9.140625" defaultRowHeight="12.75"/>
  <cols>
    <col min="3" max="3" width="9.7109375" style="0" customWidth="1"/>
    <col min="4" max="4" width="13.7109375" style="0" customWidth="1"/>
    <col min="5" max="5" width="14.8515625" style="0" customWidth="1"/>
    <col min="6" max="6" width="12.57421875" style="0" customWidth="1"/>
    <col min="7" max="7" width="13.140625" style="0" customWidth="1"/>
    <col min="8" max="8" width="12.57421875" style="0" customWidth="1"/>
    <col min="9" max="9" width="13.8515625" style="0" customWidth="1"/>
    <col min="10" max="12" width="12.57421875" style="0" customWidth="1"/>
    <col min="13" max="13" width="12.7109375" style="0" customWidth="1"/>
    <col min="14" max="14" width="12.57421875" style="0" customWidth="1"/>
    <col min="15" max="15" width="12.7109375" style="0" customWidth="1"/>
    <col min="16" max="16" width="12.57421875" style="0" customWidth="1"/>
    <col min="17" max="17" width="12.7109375" style="0" customWidth="1"/>
    <col min="18" max="18" width="8.8515625" style="0" customWidth="1"/>
  </cols>
  <sheetData>
    <row r="1" spans="1:17" ht="12.75">
      <c r="A1" s="1"/>
      <c r="B1" s="1"/>
      <c r="C1" s="1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</row>
    <row r="2" spans="1:17" ht="12.75">
      <c r="A2" s="1"/>
      <c r="B2" s="1"/>
      <c r="C2" s="1"/>
      <c r="D2" s="2"/>
      <c r="E2" s="3"/>
      <c r="F2" s="2"/>
      <c r="G2" s="3"/>
      <c r="H2" s="2"/>
      <c r="I2" s="3"/>
      <c r="J2" s="2"/>
      <c r="K2" s="3"/>
      <c r="L2" s="2"/>
      <c r="M2" s="3"/>
      <c r="N2" s="2"/>
      <c r="O2" s="3"/>
      <c r="P2" s="2"/>
      <c r="Q2" s="3"/>
    </row>
    <row r="3" spans="1:17" ht="12.75">
      <c r="A3" s="1"/>
      <c r="B3" s="1"/>
      <c r="C3" s="1"/>
      <c r="D3" s="2"/>
      <c r="E3" s="3"/>
      <c r="F3" s="2"/>
      <c r="G3" s="3"/>
      <c r="H3" s="2"/>
      <c r="I3" s="3"/>
      <c r="J3" s="2"/>
      <c r="K3" s="3"/>
      <c r="L3" s="2"/>
      <c r="M3" s="3"/>
      <c r="N3" s="2"/>
      <c r="O3" s="3"/>
      <c r="P3" s="2"/>
      <c r="Q3" s="3"/>
    </row>
    <row r="4" spans="1:17" ht="12.75">
      <c r="A4" s="1"/>
      <c r="B4" s="1"/>
      <c r="C4" s="1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3"/>
      <c r="P4" s="2"/>
      <c r="Q4" s="3"/>
    </row>
    <row r="5" spans="1:17" ht="12.75">
      <c r="A5" s="4" t="s">
        <v>45</v>
      </c>
      <c r="B5" s="1"/>
      <c r="C5" s="1"/>
      <c r="D5" s="2"/>
      <c r="E5" s="3"/>
      <c r="F5" s="2"/>
      <c r="G5" s="3"/>
      <c r="H5" s="2"/>
      <c r="I5" s="3"/>
      <c r="J5" s="2"/>
      <c r="K5" s="3"/>
      <c r="L5" s="2"/>
      <c r="M5" s="3"/>
      <c r="N5" s="2"/>
      <c r="O5" s="3"/>
      <c r="P5" s="2"/>
      <c r="Q5" s="3"/>
    </row>
    <row r="6" spans="1:17" ht="12.75">
      <c r="A6" s="1"/>
      <c r="B6" s="1"/>
      <c r="C6" s="1"/>
      <c r="D6" s="2"/>
      <c r="E6" s="3"/>
      <c r="F6" s="2"/>
      <c r="G6" s="3"/>
      <c r="H6" s="2"/>
      <c r="I6" s="3"/>
      <c r="J6" s="2"/>
      <c r="K6" s="3"/>
      <c r="L6" s="2"/>
      <c r="M6" s="3"/>
      <c r="N6" s="2"/>
      <c r="O6" s="3"/>
      <c r="P6" s="2"/>
      <c r="Q6" s="3"/>
    </row>
    <row r="7" spans="1:17" ht="12.75">
      <c r="A7" s="5" t="s">
        <v>0</v>
      </c>
      <c r="B7" s="1"/>
      <c r="C7" s="1"/>
      <c r="D7" s="2"/>
      <c r="E7" s="3"/>
      <c r="F7" s="2"/>
      <c r="G7" s="3"/>
      <c r="H7" s="2"/>
      <c r="I7" s="3"/>
      <c r="J7" s="2"/>
      <c r="K7" s="3"/>
      <c r="L7" s="2"/>
      <c r="M7" s="3"/>
      <c r="N7" s="2"/>
      <c r="O7" s="3"/>
      <c r="P7" s="2"/>
      <c r="Q7" s="3"/>
    </row>
    <row r="8" spans="1:17" ht="12.75">
      <c r="A8" s="4"/>
      <c r="B8" s="4"/>
      <c r="C8" s="4"/>
      <c r="D8" s="50" t="s">
        <v>1</v>
      </c>
      <c r="E8" s="50"/>
      <c r="F8" s="50" t="s">
        <v>2</v>
      </c>
      <c r="G8" s="50"/>
      <c r="H8" s="50" t="s">
        <v>3</v>
      </c>
      <c r="I8" s="50"/>
      <c r="J8" s="50" t="s">
        <v>33</v>
      </c>
      <c r="K8" s="50"/>
      <c r="L8" s="50" t="s">
        <v>4</v>
      </c>
      <c r="M8" s="50"/>
      <c r="N8" s="50" t="s">
        <v>5</v>
      </c>
      <c r="O8" s="50"/>
      <c r="P8" s="50" t="s">
        <v>6</v>
      </c>
      <c r="Q8" s="50"/>
    </row>
    <row r="9" spans="1:17" ht="12.75">
      <c r="A9" s="7"/>
      <c r="B9" s="7"/>
      <c r="C9" s="7"/>
      <c r="D9" s="8" t="s">
        <v>30</v>
      </c>
      <c r="E9" s="9" t="s">
        <v>31</v>
      </c>
      <c r="F9" s="8" t="s">
        <v>30</v>
      </c>
      <c r="G9" s="9" t="s">
        <v>31</v>
      </c>
      <c r="H9" s="8" t="s">
        <v>30</v>
      </c>
      <c r="I9" s="9" t="s">
        <v>31</v>
      </c>
      <c r="J9" s="8" t="s">
        <v>30</v>
      </c>
      <c r="K9" s="9" t="s">
        <v>31</v>
      </c>
      <c r="L9" s="8" t="s">
        <v>30</v>
      </c>
      <c r="M9" s="9" t="s">
        <v>31</v>
      </c>
      <c r="N9" s="8" t="s">
        <v>30</v>
      </c>
      <c r="O9" s="9" t="s">
        <v>31</v>
      </c>
      <c r="P9" s="8" t="s">
        <v>30</v>
      </c>
      <c r="Q9" s="9" t="s">
        <v>31</v>
      </c>
    </row>
    <row r="10" spans="1:17" ht="12.75">
      <c r="A10" s="1"/>
      <c r="B10" s="1"/>
      <c r="C10" s="1"/>
      <c r="D10" s="10" t="s">
        <v>7</v>
      </c>
      <c r="E10" s="11" t="s">
        <v>7</v>
      </c>
      <c r="F10" s="10" t="s">
        <v>7</v>
      </c>
      <c r="G10" s="11" t="s">
        <v>7</v>
      </c>
      <c r="H10" s="10" t="s">
        <v>7</v>
      </c>
      <c r="I10" s="11" t="s">
        <v>7</v>
      </c>
      <c r="J10" s="10" t="s">
        <v>7</v>
      </c>
      <c r="K10" s="11" t="s">
        <v>7</v>
      </c>
      <c r="L10" s="10" t="s">
        <v>7</v>
      </c>
      <c r="M10" s="11" t="s">
        <v>7</v>
      </c>
      <c r="N10" s="10" t="s">
        <v>7</v>
      </c>
      <c r="O10" s="11" t="s">
        <v>7</v>
      </c>
      <c r="P10" s="10" t="s">
        <v>7</v>
      </c>
      <c r="Q10" s="11" t="s">
        <v>7</v>
      </c>
    </row>
    <row r="11" spans="1:17" ht="12.75">
      <c r="A11" s="1"/>
      <c r="B11" s="1"/>
      <c r="C11" s="1"/>
      <c r="D11" s="6"/>
      <c r="E11" s="12"/>
      <c r="F11" s="6"/>
      <c r="G11" s="12"/>
      <c r="H11" s="6"/>
      <c r="I11" s="12"/>
      <c r="J11" s="6"/>
      <c r="K11" s="12"/>
      <c r="L11" s="6"/>
      <c r="M11" s="12"/>
      <c r="N11" s="6"/>
      <c r="O11" s="12"/>
      <c r="P11" s="6"/>
      <c r="Q11" s="12"/>
    </row>
    <row r="12" spans="1:17" ht="12.75">
      <c r="A12" s="4" t="s">
        <v>8</v>
      </c>
      <c r="B12" s="1"/>
      <c r="C12" s="1"/>
      <c r="D12" s="2"/>
      <c r="E12" s="3"/>
      <c r="F12" s="2"/>
      <c r="G12" s="3"/>
      <c r="H12" s="2"/>
      <c r="I12" s="3"/>
      <c r="J12" s="2"/>
      <c r="K12" s="3"/>
      <c r="L12" s="2"/>
      <c r="M12" s="3"/>
      <c r="N12" s="2"/>
      <c r="O12" s="3"/>
      <c r="P12" s="2"/>
      <c r="Q12" s="3"/>
    </row>
    <row r="13" spans="1:17" ht="12.75">
      <c r="A13" s="4" t="s">
        <v>9</v>
      </c>
      <c r="B13" s="1"/>
      <c r="C13" s="1"/>
      <c r="D13" s="2"/>
      <c r="E13" s="3"/>
      <c r="F13" s="2"/>
      <c r="G13" s="3"/>
      <c r="H13" s="2"/>
      <c r="I13" s="3"/>
      <c r="J13" s="2"/>
      <c r="K13" s="3"/>
      <c r="L13" s="2"/>
      <c r="M13" s="3"/>
      <c r="N13" s="2"/>
      <c r="O13" s="3"/>
      <c r="P13" s="2"/>
      <c r="Q13" s="3"/>
    </row>
    <row r="14" spans="1:17" ht="12.75">
      <c r="A14" s="1" t="s">
        <v>34</v>
      </c>
      <c r="B14" s="1"/>
      <c r="C14" s="1"/>
      <c r="D14" s="10">
        <v>7407516</v>
      </c>
      <c r="E14" s="11">
        <v>7516266</v>
      </c>
      <c r="F14" s="10">
        <v>1900683</v>
      </c>
      <c r="G14" s="11">
        <v>2022052</v>
      </c>
      <c r="H14" s="10">
        <v>431519</v>
      </c>
      <c r="I14" s="11">
        <v>479861</v>
      </c>
      <c r="J14" s="10">
        <v>230426</v>
      </c>
      <c r="K14" s="11">
        <v>249913</v>
      </c>
      <c r="L14" s="10">
        <v>56758</v>
      </c>
      <c r="M14" s="11">
        <v>36364</v>
      </c>
      <c r="N14" s="10">
        <v>0</v>
      </c>
      <c r="O14" s="11">
        <v>0</v>
      </c>
      <c r="P14" s="10">
        <f>+D14+F14+H14+J14+L14+N14</f>
        <v>10026902</v>
      </c>
      <c r="Q14" s="11">
        <f>+E14+G14+I14+K14+M14+O14</f>
        <v>10304456</v>
      </c>
    </row>
    <row r="15" spans="1:17" ht="12.75">
      <c r="A15" s="13" t="s">
        <v>35</v>
      </c>
      <c r="B15" s="13"/>
      <c r="C15" s="13"/>
      <c r="D15" s="14">
        <v>1409907</v>
      </c>
      <c r="E15" s="15">
        <v>349876</v>
      </c>
      <c r="F15" s="14">
        <v>47882</v>
      </c>
      <c r="G15" s="15">
        <v>26104</v>
      </c>
      <c r="H15" s="14">
        <v>23507</v>
      </c>
      <c r="I15" s="15">
        <v>160249</v>
      </c>
      <c r="J15" s="14">
        <v>59441</v>
      </c>
      <c r="K15" s="15">
        <v>55620</v>
      </c>
      <c r="L15" s="14">
        <v>15252</v>
      </c>
      <c r="M15" s="15">
        <v>14851</v>
      </c>
      <c r="N15" s="14">
        <v>-1555989</v>
      </c>
      <c r="O15" s="15">
        <v>-606700</v>
      </c>
      <c r="P15" s="10">
        <f>+D15+F15+H15+J15+L15+N15</f>
        <v>0</v>
      </c>
      <c r="Q15" s="15">
        <f>+E15+G15+I15+K15+M15+O15</f>
        <v>0</v>
      </c>
    </row>
    <row r="16" spans="1:17" ht="13.5" thickBot="1">
      <c r="A16" s="16" t="s">
        <v>10</v>
      </c>
      <c r="B16" s="16"/>
      <c r="C16" s="16"/>
      <c r="D16" s="17">
        <f aca="true" t="shared" si="0" ref="D16:Q16">+D14+D15</f>
        <v>8817423</v>
      </c>
      <c r="E16" s="29">
        <f t="shared" si="0"/>
        <v>7866142</v>
      </c>
      <c r="F16" s="17">
        <f t="shared" si="0"/>
        <v>1948565</v>
      </c>
      <c r="G16" s="29">
        <f t="shared" si="0"/>
        <v>2048156</v>
      </c>
      <c r="H16" s="17">
        <f t="shared" si="0"/>
        <v>455026</v>
      </c>
      <c r="I16" s="29">
        <f t="shared" si="0"/>
        <v>640110</v>
      </c>
      <c r="J16" s="17">
        <f t="shared" si="0"/>
        <v>289867</v>
      </c>
      <c r="K16" s="29">
        <f t="shared" si="0"/>
        <v>305533</v>
      </c>
      <c r="L16" s="17">
        <f t="shared" si="0"/>
        <v>72010</v>
      </c>
      <c r="M16" s="29">
        <f t="shared" si="0"/>
        <v>51215</v>
      </c>
      <c r="N16" s="17">
        <f t="shared" si="0"/>
        <v>-1555989</v>
      </c>
      <c r="O16" s="29">
        <f t="shared" si="0"/>
        <v>-606700</v>
      </c>
      <c r="P16" s="17">
        <f t="shared" si="0"/>
        <v>10026902</v>
      </c>
      <c r="Q16" s="29">
        <f t="shared" si="0"/>
        <v>10304456</v>
      </c>
    </row>
    <row r="17" spans="1:17" ht="12.75">
      <c r="A17" s="1"/>
      <c r="B17" s="1"/>
      <c r="C17" s="1"/>
      <c r="D17" s="2"/>
      <c r="E17" s="3"/>
      <c r="F17" s="2"/>
      <c r="G17" s="3"/>
      <c r="H17" s="2"/>
      <c r="I17" s="3"/>
      <c r="J17" s="2"/>
      <c r="K17" s="3"/>
      <c r="L17" s="2"/>
      <c r="M17" s="3"/>
      <c r="N17" s="2"/>
      <c r="O17" s="3"/>
      <c r="P17" s="2"/>
      <c r="Q17" s="3"/>
    </row>
    <row r="18" spans="1:17" ht="12.75">
      <c r="A18" s="4" t="s">
        <v>11</v>
      </c>
      <c r="B18" s="1"/>
      <c r="C18" s="1"/>
      <c r="D18" s="2"/>
      <c r="E18" s="3"/>
      <c r="F18" s="2"/>
      <c r="G18" s="3"/>
      <c r="H18" s="2"/>
      <c r="I18" s="3"/>
      <c r="J18" s="2"/>
      <c r="K18" s="3"/>
      <c r="L18" s="2"/>
      <c r="M18" s="3"/>
      <c r="N18" s="2"/>
      <c r="O18" s="3"/>
      <c r="P18" s="2"/>
      <c r="Q18" s="3"/>
    </row>
    <row r="19" spans="1:17" ht="12.75">
      <c r="A19" s="18" t="s">
        <v>36</v>
      </c>
      <c r="B19" s="18"/>
      <c r="C19" s="18"/>
      <c r="D19" s="19">
        <f>3803136+506243</f>
        <v>4309379</v>
      </c>
      <c r="E19" s="20">
        <v>3118897</v>
      </c>
      <c r="F19" s="19">
        <v>724838</v>
      </c>
      <c r="G19" s="20">
        <v>867472</v>
      </c>
      <c r="H19" s="19">
        <v>166429</v>
      </c>
      <c r="I19" s="20">
        <v>371123</v>
      </c>
      <c r="J19" s="19">
        <v>135687</v>
      </c>
      <c r="K19" s="20">
        <v>141656</v>
      </c>
      <c r="L19" s="19">
        <v>-4395</v>
      </c>
      <c r="M19" s="20">
        <v>23531</v>
      </c>
      <c r="N19" s="19">
        <v>-1304786</v>
      </c>
      <c r="O19" s="20">
        <v>-425182</v>
      </c>
      <c r="P19" s="10">
        <f>+D19+F19+H19+J19+L19+N19</f>
        <v>4027152</v>
      </c>
      <c r="Q19" s="20">
        <f>+E19+G19+I19+K19+M19+O19</f>
        <v>4097497</v>
      </c>
    </row>
    <row r="20" spans="1:17" ht="12.75">
      <c r="A20" s="21" t="s">
        <v>12</v>
      </c>
      <c r="B20" s="1"/>
      <c r="C20" s="1"/>
      <c r="D20" s="22">
        <v>-506243</v>
      </c>
      <c r="E20" s="23">
        <v>-366849</v>
      </c>
      <c r="F20" s="22">
        <v>0</v>
      </c>
      <c r="G20" s="23">
        <v>0</v>
      </c>
      <c r="H20" s="22">
        <v>0</v>
      </c>
      <c r="I20" s="23">
        <v>0</v>
      </c>
      <c r="J20" s="22">
        <v>0</v>
      </c>
      <c r="K20" s="23">
        <v>0</v>
      </c>
      <c r="L20" s="22">
        <v>0</v>
      </c>
      <c r="M20" s="23">
        <v>0</v>
      </c>
      <c r="N20" s="22">
        <v>0</v>
      </c>
      <c r="O20" s="23">
        <v>0</v>
      </c>
      <c r="P20" s="22">
        <f>+D20+F20+H20+J20+L20+N20</f>
        <v>-506243</v>
      </c>
      <c r="Q20" s="23">
        <f>+E20+G20+I20+K20+M20+O20</f>
        <v>-366849</v>
      </c>
    </row>
    <row r="21" spans="1:17" ht="12.75">
      <c r="A21" s="21" t="s">
        <v>13</v>
      </c>
      <c r="B21" s="1"/>
      <c r="C21" s="1"/>
      <c r="D21" s="10">
        <f aca="true" t="shared" si="1" ref="D21:O21">+D19+D20</f>
        <v>3803136</v>
      </c>
      <c r="E21" s="11">
        <f t="shared" si="1"/>
        <v>2752048</v>
      </c>
      <c r="F21" s="10">
        <f t="shared" si="1"/>
        <v>724838</v>
      </c>
      <c r="G21" s="11">
        <f t="shared" si="1"/>
        <v>867472</v>
      </c>
      <c r="H21" s="10">
        <f t="shared" si="1"/>
        <v>166429</v>
      </c>
      <c r="I21" s="11">
        <f t="shared" si="1"/>
        <v>371123</v>
      </c>
      <c r="J21" s="10">
        <f t="shared" si="1"/>
        <v>135687</v>
      </c>
      <c r="K21" s="11">
        <f t="shared" si="1"/>
        <v>141656</v>
      </c>
      <c r="L21" s="10">
        <f t="shared" si="1"/>
        <v>-4395</v>
      </c>
      <c r="M21" s="11">
        <f t="shared" si="1"/>
        <v>23531</v>
      </c>
      <c r="N21" s="10">
        <f t="shared" si="1"/>
        <v>-1304786</v>
      </c>
      <c r="O21" s="11">
        <f t="shared" si="1"/>
        <v>-425182</v>
      </c>
      <c r="P21" s="10">
        <f>+D21+F21+H21+J21+L21+N21</f>
        <v>3520909</v>
      </c>
      <c r="Q21" s="11">
        <f>+Q19+Q20</f>
        <v>3730648</v>
      </c>
    </row>
    <row r="22" spans="1:17" ht="12.75">
      <c r="A22" s="1" t="s">
        <v>14</v>
      </c>
      <c r="B22" s="1"/>
      <c r="C22" s="1"/>
      <c r="D22" s="10">
        <v>-871356</v>
      </c>
      <c r="E22" s="11">
        <v>-1200065</v>
      </c>
      <c r="F22" s="10">
        <v>-25030</v>
      </c>
      <c r="G22" s="11">
        <v>-130878</v>
      </c>
      <c r="H22" s="10">
        <v>-4320</v>
      </c>
      <c r="I22" s="11">
        <v>-45977</v>
      </c>
      <c r="J22" s="10">
        <v>0</v>
      </c>
      <c r="K22" s="11">
        <v>-100</v>
      </c>
      <c r="L22" s="10">
        <v>-434</v>
      </c>
      <c r="M22" s="11">
        <v>-1735</v>
      </c>
      <c r="N22" s="10">
        <v>0</v>
      </c>
      <c r="O22" s="11">
        <v>0</v>
      </c>
      <c r="P22" s="10">
        <f>+D22+F22+H22+J22+L22+N22</f>
        <v>-901140</v>
      </c>
      <c r="Q22" s="11">
        <f>+E22+G22+I22+K22+M22+O22</f>
        <v>-1378755</v>
      </c>
    </row>
    <row r="23" spans="1:17" ht="12.75">
      <c r="A23" s="1" t="s">
        <v>15</v>
      </c>
      <c r="B23" s="1"/>
      <c r="C23" s="1"/>
      <c r="D23" s="24">
        <v>0</v>
      </c>
      <c r="E23" s="25">
        <v>0</v>
      </c>
      <c r="F23" s="24">
        <v>-1170</v>
      </c>
      <c r="G23" s="25">
        <v>-1</v>
      </c>
      <c r="H23" s="24">
        <v>-27</v>
      </c>
      <c r="I23" s="25">
        <v>0</v>
      </c>
      <c r="J23" s="24">
        <v>0</v>
      </c>
      <c r="K23" s="25">
        <v>0</v>
      </c>
      <c r="L23" s="22">
        <v>1102</v>
      </c>
      <c r="M23" s="23">
        <v>2491</v>
      </c>
      <c r="N23" s="26">
        <v>0</v>
      </c>
      <c r="O23" s="27">
        <v>0</v>
      </c>
      <c r="P23" s="22">
        <f>+D23+F23+H23+J23+L23+N23</f>
        <v>-95</v>
      </c>
      <c r="Q23" s="23">
        <f>+E23+G23+I23+K23+M23+O23</f>
        <v>2490</v>
      </c>
    </row>
    <row r="24" spans="1:17" ht="12.75">
      <c r="A24" s="1" t="s">
        <v>16</v>
      </c>
      <c r="B24" s="1"/>
      <c r="C24" s="1"/>
      <c r="D24" s="19">
        <f aca="true" t="shared" si="2" ref="D24:O24">SUM(D21:D23)</f>
        <v>2931780</v>
      </c>
      <c r="E24" s="20">
        <f t="shared" si="2"/>
        <v>1551983</v>
      </c>
      <c r="F24" s="19">
        <f t="shared" si="2"/>
        <v>698638</v>
      </c>
      <c r="G24" s="20">
        <f t="shared" si="2"/>
        <v>736593</v>
      </c>
      <c r="H24" s="19">
        <f t="shared" si="2"/>
        <v>162082</v>
      </c>
      <c r="I24" s="20">
        <f t="shared" si="2"/>
        <v>325146</v>
      </c>
      <c r="J24" s="19">
        <f t="shared" si="2"/>
        <v>135687</v>
      </c>
      <c r="K24" s="20">
        <f t="shared" si="2"/>
        <v>141556</v>
      </c>
      <c r="L24" s="19">
        <f t="shared" si="2"/>
        <v>-3727</v>
      </c>
      <c r="M24" s="20">
        <f t="shared" si="2"/>
        <v>24287</v>
      </c>
      <c r="N24" s="19">
        <f t="shared" si="2"/>
        <v>-1304786</v>
      </c>
      <c r="O24" s="20">
        <f t="shared" si="2"/>
        <v>-425182</v>
      </c>
      <c r="P24" s="10">
        <f>+D24+F24+H24+J24+L24+N24</f>
        <v>2619674</v>
      </c>
      <c r="Q24" s="11">
        <f>SUM(Q21:Q23)</f>
        <v>2354383</v>
      </c>
    </row>
    <row r="25" spans="1:17" ht="12.75">
      <c r="A25" s="1" t="s">
        <v>42</v>
      </c>
      <c r="B25" s="1"/>
      <c r="C25" s="1"/>
      <c r="D25" s="22">
        <v>-684845</v>
      </c>
      <c r="E25" s="23">
        <v>-376973</v>
      </c>
      <c r="F25" s="22">
        <f>-170550-154-1006-484-69-686</f>
        <v>-172949</v>
      </c>
      <c r="G25" s="23">
        <v>-188880</v>
      </c>
      <c r="H25" s="22">
        <v>-19800</v>
      </c>
      <c r="I25" s="23">
        <v>-98554</v>
      </c>
      <c r="J25" s="22">
        <v>-39675</v>
      </c>
      <c r="K25" s="23">
        <v>-45197</v>
      </c>
      <c r="L25" s="22">
        <v>-8136</v>
      </c>
      <c r="M25" s="23">
        <v>-8703</v>
      </c>
      <c r="N25" s="22">
        <v>362156</v>
      </c>
      <c r="O25" s="23">
        <v>60521</v>
      </c>
      <c r="P25" s="22">
        <f>+D25+F25+H25+J25+L25+N25</f>
        <v>-563249</v>
      </c>
      <c r="Q25" s="23">
        <f>+E25+G25+I25+K25+M25+O25</f>
        <v>-657786</v>
      </c>
    </row>
    <row r="26" spans="1:17" ht="12.75">
      <c r="A26" s="1" t="s">
        <v>37</v>
      </c>
      <c r="B26" s="1"/>
      <c r="C26" s="1"/>
      <c r="D26" s="10">
        <f aca="true" t="shared" si="3" ref="D26:Q26">+D24+D25</f>
        <v>2246935</v>
      </c>
      <c r="E26" s="11">
        <f t="shared" si="3"/>
        <v>1175010</v>
      </c>
      <c r="F26" s="10">
        <f t="shared" si="3"/>
        <v>525689</v>
      </c>
      <c r="G26" s="11">
        <f t="shared" si="3"/>
        <v>547713</v>
      </c>
      <c r="H26" s="10">
        <f t="shared" si="3"/>
        <v>142282</v>
      </c>
      <c r="I26" s="11">
        <f t="shared" si="3"/>
        <v>226592</v>
      </c>
      <c r="J26" s="10">
        <f t="shared" si="3"/>
        <v>96012</v>
      </c>
      <c r="K26" s="11">
        <f t="shared" si="3"/>
        <v>96359</v>
      </c>
      <c r="L26" s="10">
        <f t="shared" si="3"/>
        <v>-11863</v>
      </c>
      <c r="M26" s="11">
        <f t="shared" si="3"/>
        <v>15584</v>
      </c>
      <c r="N26" s="10">
        <f t="shared" si="3"/>
        <v>-942630</v>
      </c>
      <c r="O26" s="11">
        <f t="shared" si="3"/>
        <v>-364661</v>
      </c>
      <c r="P26" s="10">
        <f t="shared" si="3"/>
        <v>2056425</v>
      </c>
      <c r="Q26" s="11">
        <f t="shared" si="3"/>
        <v>1696597</v>
      </c>
    </row>
    <row r="27" spans="1:17" ht="12.75">
      <c r="A27" s="1" t="s">
        <v>38</v>
      </c>
      <c r="B27" s="1"/>
      <c r="C27" s="1"/>
      <c r="D27" s="10">
        <v>0</v>
      </c>
      <c r="E27" s="11">
        <v>0</v>
      </c>
      <c r="F27" s="10">
        <v>0</v>
      </c>
      <c r="G27" s="11">
        <v>0</v>
      </c>
      <c r="H27" s="10">
        <v>0</v>
      </c>
      <c r="I27" s="11">
        <v>0</v>
      </c>
      <c r="J27" s="10">
        <v>0</v>
      </c>
      <c r="K27" s="11">
        <v>0</v>
      </c>
      <c r="L27" s="10">
        <v>0</v>
      </c>
      <c r="M27" s="11">
        <v>0</v>
      </c>
      <c r="N27" s="10">
        <v>0</v>
      </c>
      <c r="O27" s="11">
        <v>0</v>
      </c>
      <c r="P27" s="19">
        <v>-59936</v>
      </c>
      <c r="Q27" s="11">
        <v>-37333</v>
      </c>
    </row>
    <row r="28" spans="1:17" ht="13.5" thickBot="1">
      <c r="A28" s="1" t="s">
        <v>39</v>
      </c>
      <c r="B28" s="1"/>
      <c r="C28" s="1"/>
      <c r="D28" s="28">
        <f aca="true" t="shared" si="4" ref="D28:Q28">+D26+D27</f>
        <v>2246935</v>
      </c>
      <c r="E28" s="29">
        <f t="shared" si="4"/>
        <v>1175010</v>
      </c>
      <c r="F28" s="28">
        <f t="shared" si="4"/>
        <v>525689</v>
      </c>
      <c r="G28" s="29">
        <f t="shared" si="4"/>
        <v>547713</v>
      </c>
      <c r="H28" s="28">
        <f t="shared" si="4"/>
        <v>142282</v>
      </c>
      <c r="I28" s="29">
        <f t="shared" si="4"/>
        <v>226592</v>
      </c>
      <c r="J28" s="28">
        <f t="shared" si="4"/>
        <v>96012</v>
      </c>
      <c r="K28" s="29">
        <f t="shared" si="4"/>
        <v>96359</v>
      </c>
      <c r="L28" s="28">
        <f t="shared" si="4"/>
        <v>-11863</v>
      </c>
      <c r="M28" s="29">
        <f t="shared" si="4"/>
        <v>15584</v>
      </c>
      <c r="N28" s="28">
        <f t="shared" si="4"/>
        <v>-942630</v>
      </c>
      <c r="O28" s="29">
        <f t="shared" si="4"/>
        <v>-364661</v>
      </c>
      <c r="P28" s="28">
        <f t="shared" si="4"/>
        <v>1996489</v>
      </c>
      <c r="Q28" s="29">
        <f t="shared" si="4"/>
        <v>1659264</v>
      </c>
    </row>
    <row r="29" spans="1:17" ht="12.75">
      <c r="A29" s="1"/>
      <c r="B29" s="1"/>
      <c r="C29" s="1"/>
      <c r="D29" s="19"/>
      <c r="E29" s="20"/>
      <c r="F29" s="19"/>
      <c r="G29" s="20"/>
      <c r="H29" s="19"/>
      <c r="I29" s="20"/>
      <c r="J29" s="19"/>
      <c r="K29" s="20"/>
      <c r="L29" s="19"/>
      <c r="M29" s="20"/>
      <c r="N29" s="19"/>
      <c r="O29" s="20"/>
      <c r="P29" s="19"/>
      <c r="Q29" s="20"/>
    </row>
    <row r="30" spans="1:17" ht="12.75">
      <c r="A30" s="1"/>
      <c r="B30" s="1"/>
      <c r="C30" s="1"/>
      <c r="D30" s="2"/>
      <c r="E30" s="3"/>
      <c r="F30" s="2"/>
      <c r="G30" s="3"/>
      <c r="H30" s="2"/>
      <c r="I30" s="3"/>
      <c r="J30" s="2"/>
      <c r="K30" s="3"/>
      <c r="L30" s="2"/>
      <c r="M30" s="3"/>
      <c r="N30" s="2"/>
      <c r="O30" s="3"/>
      <c r="P30" s="2"/>
      <c r="Q30" s="3"/>
    </row>
    <row r="31" spans="1:17" ht="12.75">
      <c r="A31" s="7"/>
      <c r="B31" s="7"/>
      <c r="C31" s="7"/>
      <c r="D31" s="30" t="s">
        <v>32</v>
      </c>
      <c r="E31" s="31" t="s">
        <v>17</v>
      </c>
      <c r="F31" s="30" t="s">
        <v>32</v>
      </c>
      <c r="G31" s="31" t="s">
        <v>17</v>
      </c>
      <c r="H31" s="30" t="s">
        <v>32</v>
      </c>
      <c r="I31" s="31" t="s">
        <v>17</v>
      </c>
      <c r="J31" s="30" t="s">
        <v>32</v>
      </c>
      <c r="K31" s="31" t="s">
        <v>17</v>
      </c>
      <c r="L31" s="30" t="s">
        <v>32</v>
      </c>
      <c r="M31" s="31" t="s">
        <v>17</v>
      </c>
      <c r="N31" s="30" t="s">
        <v>32</v>
      </c>
      <c r="O31" s="31" t="s">
        <v>17</v>
      </c>
      <c r="P31" s="30" t="s">
        <v>32</v>
      </c>
      <c r="Q31" s="31" t="s">
        <v>17</v>
      </c>
    </row>
    <row r="32" spans="1:17" ht="12.75">
      <c r="A32" s="1"/>
      <c r="B32" s="1"/>
      <c r="C32" s="1"/>
      <c r="D32" s="10" t="s">
        <v>7</v>
      </c>
      <c r="E32" s="11" t="s">
        <v>7</v>
      </c>
      <c r="F32" s="10" t="s">
        <v>7</v>
      </c>
      <c r="G32" s="11" t="s">
        <v>7</v>
      </c>
      <c r="H32" s="10" t="s">
        <v>7</v>
      </c>
      <c r="I32" s="11" t="s">
        <v>7</v>
      </c>
      <c r="J32" s="10" t="s">
        <v>7</v>
      </c>
      <c r="K32" s="11" t="s">
        <v>7</v>
      </c>
      <c r="L32" s="10" t="s">
        <v>7</v>
      </c>
      <c r="M32" s="11" t="s">
        <v>7</v>
      </c>
      <c r="N32" s="10" t="s">
        <v>7</v>
      </c>
      <c r="O32" s="11" t="s">
        <v>7</v>
      </c>
      <c r="P32" s="10" t="s">
        <v>7</v>
      </c>
      <c r="Q32" s="11" t="s">
        <v>7</v>
      </c>
    </row>
    <row r="33" spans="1:17" ht="12.75">
      <c r="A33" s="4" t="s">
        <v>18</v>
      </c>
      <c r="B33" s="1"/>
      <c r="C33" s="1"/>
      <c r="D33" s="2"/>
      <c r="E33" s="3"/>
      <c r="F33" s="2"/>
      <c r="G33" s="3"/>
      <c r="H33" s="2"/>
      <c r="I33" s="3"/>
      <c r="J33" s="2"/>
      <c r="K33" s="3"/>
      <c r="L33" s="2"/>
      <c r="M33" s="3"/>
      <c r="N33" s="2"/>
      <c r="O33" s="3"/>
      <c r="P33" s="2"/>
      <c r="Q33" s="3"/>
    </row>
    <row r="34" spans="1:17" ht="12.75">
      <c r="A34" s="21" t="s">
        <v>19</v>
      </c>
      <c r="B34" s="21"/>
      <c r="C34" s="21"/>
      <c r="D34" s="32">
        <v>136588647</v>
      </c>
      <c r="E34" s="33">
        <v>123080921</v>
      </c>
      <c r="F34" s="32">
        <v>23448341</v>
      </c>
      <c r="G34" s="33">
        <v>24033253</v>
      </c>
      <c r="H34" s="32">
        <v>9174514</v>
      </c>
      <c r="I34" s="33">
        <v>8771235</v>
      </c>
      <c r="J34" s="32">
        <v>3422565</v>
      </c>
      <c r="K34" s="33">
        <v>2962094</v>
      </c>
      <c r="L34" s="32">
        <v>364101</v>
      </c>
      <c r="M34" s="33">
        <v>2825616</v>
      </c>
      <c r="N34" s="32">
        <v>-12060072</v>
      </c>
      <c r="O34" s="33">
        <v>-11035948</v>
      </c>
      <c r="P34" s="10">
        <v>160938096</v>
      </c>
      <c r="Q34" s="34">
        <f>+E34+G34+I34+K34+M34+O34</f>
        <v>150637171</v>
      </c>
    </row>
    <row r="35" spans="1:17" ht="12.75">
      <c r="A35" s="21" t="s">
        <v>43</v>
      </c>
      <c r="B35" s="21"/>
      <c r="C35" s="21"/>
      <c r="D35" s="35">
        <v>0</v>
      </c>
      <c r="E35" s="36">
        <v>0</v>
      </c>
      <c r="F35" s="35">
        <v>4852</v>
      </c>
      <c r="G35" s="36">
        <v>6022</v>
      </c>
      <c r="H35" s="35">
        <v>0</v>
      </c>
      <c r="I35" s="36">
        <v>1127</v>
      </c>
      <c r="J35" s="35">
        <v>0</v>
      </c>
      <c r="K35" s="36">
        <v>0</v>
      </c>
      <c r="L35" s="37">
        <v>12449</v>
      </c>
      <c r="M35" s="34">
        <v>11679</v>
      </c>
      <c r="N35" s="35">
        <v>0</v>
      </c>
      <c r="O35" s="36">
        <v>0</v>
      </c>
      <c r="P35" s="22">
        <f>+D35+F35+H35+J35+L35+N35</f>
        <v>17301</v>
      </c>
      <c r="Q35" s="34">
        <f>+E35+G35+I35+K35+M35+O35</f>
        <v>18828</v>
      </c>
    </row>
    <row r="36" spans="1:17" ht="13.5" thickBot="1">
      <c r="A36" s="21" t="s">
        <v>44</v>
      </c>
      <c r="B36" s="21"/>
      <c r="C36" s="21"/>
      <c r="D36" s="38">
        <f aca="true" t="shared" si="5" ref="D36:Q36">+D34+D35</f>
        <v>136588647</v>
      </c>
      <c r="E36" s="39">
        <f t="shared" si="5"/>
        <v>123080921</v>
      </c>
      <c r="F36" s="38">
        <f t="shared" si="5"/>
        <v>23453193</v>
      </c>
      <c r="G36" s="39">
        <f t="shared" si="5"/>
        <v>24039275</v>
      </c>
      <c r="H36" s="38">
        <f t="shared" si="5"/>
        <v>9174514</v>
      </c>
      <c r="I36" s="39">
        <f t="shared" si="5"/>
        <v>8772362</v>
      </c>
      <c r="J36" s="38">
        <f t="shared" si="5"/>
        <v>3422565</v>
      </c>
      <c r="K36" s="39">
        <f t="shared" si="5"/>
        <v>2962094</v>
      </c>
      <c r="L36" s="38">
        <f t="shared" si="5"/>
        <v>376550</v>
      </c>
      <c r="M36" s="39">
        <f t="shared" si="5"/>
        <v>2837295</v>
      </c>
      <c r="N36" s="38">
        <f t="shared" si="5"/>
        <v>-12060072</v>
      </c>
      <c r="O36" s="39">
        <f t="shared" si="5"/>
        <v>-11035948</v>
      </c>
      <c r="P36" s="38">
        <f t="shared" si="5"/>
        <v>160955397</v>
      </c>
      <c r="Q36" s="39">
        <f t="shared" si="5"/>
        <v>150655999</v>
      </c>
    </row>
    <row r="37" spans="1:17" ht="12.75">
      <c r="A37" s="21"/>
      <c r="B37" s="21"/>
      <c r="C37" s="21"/>
      <c r="D37" s="35"/>
      <c r="E37" s="36"/>
      <c r="F37" s="35"/>
      <c r="G37" s="36"/>
      <c r="H37" s="35"/>
      <c r="I37" s="36"/>
      <c r="J37" s="35"/>
      <c r="K37" s="36"/>
      <c r="L37" s="35"/>
      <c r="M37" s="36"/>
      <c r="N37" s="35"/>
      <c r="O37" s="36"/>
      <c r="P37" s="32"/>
      <c r="Q37" s="36"/>
    </row>
    <row r="38" spans="1:17" ht="13.5" thickBot="1">
      <c r="A38" s="21" t="s">
        <v>41</v>
      </c>
      <c r="B38" s="21"/>
      <c r="C38" s="21"/>
      <c r="D38" s="46">
        <v>123911537</v>
      </c>
      <c r="E38" s="47">
        <v>112148644</v>
      </c>
      <c r="F38" s="46">
        <v>20967618</v>
      </c>
      <c r="G38" s="47">
        <v>21281897</v>
      </c>
      <c r="H38" s="46">
        <v>7927115</v>
      </c>
      <c r="I38" s="47">
        <v>7574596</v>
      </c>
      <c r="J38" s="46">
        <v>2124921</v>
      </c>
      <c r="K38" s="47">
        <v>1736554</v>
      </c>
      <c r="L38" s="46">
        <v>157075</v>
      </c>
      <c r="M38" s="47">
        <v>1118437</v>
      </c>
      <c r="N38" s="46">
        <v>-8018052</v>
      </c>
      <c r="O38" s="47">
        <v>-6218994</v>
      </c>
      <c r="P38" s="48">
        <f>+D38+F38+H38+J38+L38+N38</f>
        <v>147070214</v>
      </c>
      <c r="Q38" s="47">
        <f>+E38+G38+I38+K38+M38+O38</f>
        <v>137641134</v>
      </c>
    </row>
    <row r="39" spans="1:17" ht="12.75">
      <c r="A39" s="1"/>
      <c r="B39" s="1"/>
      <c r="C39" s="1"/>
      <c r="D39" s="2"/>
      <c r="E39" s="3"/>
      <c r="F39" s="2"/>
      <c r="G39" s="3"/>
      <c r="H39" s="2"/>
      <c r="I39" s="3"/>
      <c r="J39" s="2"/>
      <c r="K39" s="3"/>
      <c r="L39" s="2"/>
      <c r="M39" s="3"/>
      <c r="N39" s="2"/>
      <c r="O39" s="3"/>
      <c r="P39" s="2"/>
      <c r="Q39" s="3"/>
    </row>
    <row r="40" spans="1:17" ht="12.75">
      <c r="A40" s="4" t="s">
        <v>20</v>
      </c>
      <c r="B40" s="1"/>
      <c r="C40" s="1"/>
      <c r="D40" s="2"/>
      <c r="E40" s="3"/>
      <c r="F40" s="2"/>
      <c r="G40" s="3"/>
      <c r="H40" s="2"/>
      <c r="I40" s="3"/>
      <c r="J40" s="2"/>
      <c r="K40" s="3"/>
      <c r="L40" s="2"/>
      <c r="M40" s="3"/>
      <c r="N40" s="2"/>
      <c r="O40" s="3"/>
      <c r="P40" s="2"/>
      <c r="Q40" s="3"/>
    </row>
    <row r="41" spans="1:17" ht="12.75">
      <c r="A41" s="21" t="s">
        <v>21</v>
      </c>
      <c r="B41" s="21"/>
      <c r="C41" s="21"/>
      <c r="D41" s="32">
        <v>209240</v>
      </c>
      <c r="E41" s="33">
        <v>97286</v>
      </c>
      <c r="F41" s="32">
        <v>10065</v>
      </c>
      <c r="G41" s="33">
        <v>21748</v>
      </c>
      <c r="H41" s="32">
        <v>5183</v>
      </c>
      <c r="I41" s="33">
        <v>7471</v>
      </c>
      <c r="J41" s="32">
        <v>1948</v>
      </c>
      <c r="K41" s="33">
        <v>4366</v>
      </c>
      <c r="L41" s="32">
        <v>33101</v>
      </c>
      <c r="M41" s="33">
        <v>438</v>
      </c>
      <c r="N41" s="37">
        <v>0</v>
      </c>
      <c r="O41" s="34">
        <v>0</v>
      </c>
      <c r="P41" s="10">
        <f>+D41+F41+H41+J41+L41+N41</f>
        <v>259537</v>
      </c>
      <c r="Q41" s="11">
        <f>+E41+G41+I41+K41+M41+O41</f>
        <v>131309</v>
      </c>
    </row>
    <row r="42" spans="1:17" ht="12.75">
      <c r="A42" s="21" t="s">
        <v>22</v>
      </c>
      <c r="B42" s="21"/>
      <c r="C42" s="21"/>
      <c r="D42" s="32">
        <v>129127</v>
      </c>
      <c r="E42" s="33">
        <v>125603</v>
      </c>
      <c r="F42" s="32">
        <v>25498</v>
      </c>
      <c r="G42" s="33">
        <v>29447</v>
      </c>
      <c r="H42" s="32">
        <v>7099</v>
      </c>
      <c r="I42" s="33">
        <v>6637</v>
      </c>
      <c r="J42" s="32">
        <v>8319</v>
      </c>
      <c r="K42" s="33">
        <v>13665</v>
      </c>
      <c r="L42" s="32">
        <v>8822</v>
      </c>
      <c r="M42" s="33">
        <v>2393</v>
      </c>
      <c r="N42" s="37">
        <v>0</v>
      </c>
      <c r="O42" s="34">
        <v>0</v>
      </c>
      <c r="P42" s="10">
        <f>+D42+F42+H42+J42+L42+N42</f>
        <v>178865</v>
      </c>
      <c r="Q42" s="11">
        <f>+E42+G42+I42+K42+M42+O42</f>
        <v>177745</v>
      </c>
    </row>
    <row r="43" spans="1:17" ht="12.75">
      <c r="A43" s="21" t="s">
        <v>23</v>
      </c>
      <c r="B43" s="21"/>
      <c r="C43" s="21"/>
      <c r="D43" s="35"/>
      <c r="E43" s="36"/>
      <c r="F43" s="35"/>
      <c r="G43" s="36"/>
      <c r="H43" s="35"/>
      <c r="I43" s="36"/>
      <c r="J43" s="35"/>
      <c r="K43" s="36"/>
      <c r="L43" s="35"/>
      <c r="M43" s="36"/>
      <c r="N43" s="37"/>
      <c r="O43" s="34"/>
      <c r="P43" s="32"/>
      <c r="Q43" s="36"/>
    </row>
    <row r="44" spans="1:17" ht="12.75">
      <c r="A44" s="21" t="s">
        <v>24</v>
      </c>
      <c r="B44" s="21"/>
      <c r="C44" s="21"/>
      <c r="D44" s="32">
        <v>699804</v>
      </c>
      <c r="E44" s="33">
        <v>756399</v>
      </c>
      <c r="F44" s="32">
        <v>123608</v>
      </c>
      <c r="G44" s="33">
        <v>147852</v>
      </c>
      <c r="H44" s="32">
        <v>11298</v>
      </c>
      <c r="I44" s="33">
        <v>111243</v>
      </c>
      <c r="J44" s="32">
        <v>10032</v>
      </c>
      <c r="K44" s="33">
        <v>-2766</v>
      </c>
      <c r="L44" s="32">
        <v>5069</v>
      </c>
      <c r="M44" s="33">
        <v>-45</v>
      </c>
      <c r="N44" s="37">
        <v>-184660</v>
      </c>
      <c r="O44" s="34">
        <v>-273826</v>
      </c>
      <c r="P44" s="10">
        <f>+D44+F44+H44+J44+L44+N44</f>
        <v>665151</v>
      </c>
      <c r="Q44" s="11">
        <f>+E44+G44+I44+K44+M44+O44</f>
        <v>738857</v>
      </c>
    </row>
    <row r="45" spans="1:17" ht="12.75">
      <c r="A45" s="21"/>
      <c r="B45" s="21"/>
      <c r="C45" s="21"/>
      <c r="D45" s="35"/>
      <c r="E45" s="36"/>
      <c r="F45" s="35"/>
      <c r="G45" s="36"/>
      <c r="H45" s="35"/>
      <c r="I45" s="36"/>
      <c r="J45" s="35"/>
      <c r="K45" s="36"/>
      <c r="L45" s="35"/>
      <c r="M45" s="36"/>
      <c r="N45" s="35"/>
      <c r="O45" s="36"/>
      <c r="P45" s="35"/>
      <c r="Q45" s="36"/>
    </row>
    <row r="46" spans="1:17" ht="12.75">
      <c r="A46" s="1"/>
      <c r="B46" s="1"/>
      <c r="C46" s="1"/>
      <c r="D46" s="2"/>
      <c r="E46" s="3"/>
      <c r="F46" s="2"/>
      <c r="G46" s="3"/>
      <c r="H46" s="2"/>
      <c r="I46" s="3"/>
      <c r="J46" s="2"/>
      <c r="K46" s="3"/>
      <c r="L46" s="2"/>
      <c r="M46" s="3"/>
      <c r="N46" s="2"/>
      <c r="O46" s="3"/>
      <c r="P46" s="2"/>
      <c r="Q46" s="3"/>
    </row>
    <row r="47" spans="1:17" ht="12.75">
      <c r="A47" s="5" t="s">
        <v>25</v>
      </c>
      <c r="B47" s="1"/>
      <c r="C47" s="1"/>
      <c r="D47" s="2"/>
      <c r="E47" s="3"/>
      <c r="F47" s="2"/>
      <c r="G47" s="3"/>
      <c r="H47" s="2"/>
      <c r="I47" s="3"/>
      <c r="J47" s="2"/>
      <c r="K47" s="3"/>
      <c r="L47" s="2"/>
      <c r="M47" s="3"/>
      <c r="N47" s="2"/>
      <c r="O47" s="3"/>
      <c r="P47" s="2"/>
      <c r="Q47" s="3"/>
    </row>
    <row r="48" spans="1:17" ht="12.75" customHeight="1">
      <c r="A48" s="4"/>
      <c r="B48" s="4"/>
      <c r="C48" s="4"/>
      <c r="D48" s="49" t="s">
        <v>29</v>
      </c>
      <c r="E48" s="49"/>
      <c r="F48" s="49" t="s">
        <v>21</v>
      </c>
      <c r="G48" s="49"/>
      <c r="H48" s="49" t="s">
        <v>19</v>
      </c>
      <c r="I48" s="49"/>
      <c r="J48" s="49" t="s">
        <v>40</v>
      </c>
      <c r="K48" s="49"/>
      <c r="L48" s="2"/>
      <c r="M48" s="3"/>
      <c r="N48" s="2"/>
      <c r="O48" s="3"/>
      <c r="P48" s="2"/>
      <c r="Q48" s="3"/>
    </row>
    <row r="49" spans="1:17" ht="12.75">
      <c r="A49" s="40"/>
      <c r="B49" s="40"/>
      <c r="C49" s="40"/>
      <c r="D49" s="8" t="s">
        <v>30</v>
      </c>
      <c r="E49" s="9" t="s">
        <v>31</v>
      </c>
      <c r="F49" s="8" t="s">
        <v>30</v>
      </c>
      <c r="G49" s="9" t="s">
        <v>31</v>
      </c>
      <c r="H49" s="8" t="s">
        <v>30</v>
      </c>
      <c r="I49" s="9" t="s">
        <v>31</v>
      </c>
      <c r="J49" s="8" t="s">
        <v>30</v>
      </c>
      <c r="K49" s="9" t="s">
        <v>31</v>
      </c>
      <c r="L49" s="41"/>
      <c r="M49" s="42"/>
      <c r="N49" s="41"/>
      <c r="O49" s="42"/>
      <c r="P49" s="41"/>
      <c r="Q49" s="42"/>
    </row>
    <row r="50" spans="1:17" ht="12.75">
      <c r="A50" s="4"/>
      <c r="B50" s="4"/>
      <c r="C50" s="4"/>
      <c r="D50" s="10" t="s">
        <v>7</v>
      </c>
      <c r="E50" s="11" t="s">
        <v>7</v>
      </c>
      <c r="F50" s="10" t="s">
        <v>7</v>
      </c>
      <c r="G50" s="11" t="s">
        <v>7</v>
      </c>
      <c r="H50" s="10" t="s">
        <v>7</v>
      </c>
      <c r="I50" s="11" t="s">
        <v>7</v>
      </c>
      <c r="J50" s="10" t="s">
        <v>7</v>
      </c>
      <c r="K50" s="11" t="s">
        <v>7</v>
      </c>
      <c r="L50" s="2"/>
      <c r="M50" s="3"/>
      <c r="N50" s="2"/>
      <c r="O50" s="3"/>
      <c r="P50" s="2"/>
      <c r="Q50" s="3"/>
    </row>
    <row r="51" spans="1:17" ht="12.75">
      <c r="A51" s="4"/>
      <c r="B51" s="4"/>
      <c r="C51" s="4"/>
      <c r="D51" s="6"/>
      <c r="E51" s="12"/>
      <c r="F51" s="2"/>
      <c r="G51" s="3"/>
      <c r="H51" s="2"/>
      <c r="I51" s="3"/>
      <c r="J51" s="4"/>
      <c r="K51" s="1"/>
      <c r="L51" s="2"/>
      <c r="M51" s="3"/>
      <c r="N51" s="2"/>
      <c r="O51" s="3"/>
      <c r="P51" s="2"/>
      <c r="Q51" s="3"/>
    </row>
    <row r="52" spans="1:17" ht="12.75">
      <c r="A52" s="43" t="s">
        <v>26</v>
      </c>
      <c r="B52" s="44"/>
      <c r="C52" s="1"/>
      <c r="D52" s="10">
        <v>10365023</v>
      </c>
      <c r="E52" s="11">
        <v>9675827</v>
      </c>
      <c r="F52" s="10">
        <v>218361</v>
      </c>
      <c r="G52" s="11">
        <f>131309-21132-7070</f>
        <v>103107</v>
      </c>
      <c r="H52" s="10">
        <v>150130607</v>
      </c>
      <c r="I52" s="34">
        <v>141768762</v>
      </c>
      <c r="J52" s="2">
        <v>3791387</v>
      </c>
      <c r="K52" s="3">
        <v>2946558</v>
      </c>
      <c r="L52" s="2"/>
      <c r="M52" s="3"/>
      <c r="N52" s="2"/>
      <c r="O52" s="3"/>
      <c r="P52" s="2"/>
      <c r="Q52" s="3"/>
    </row>
    <row r="53" spans="1:17" ht="12.75">
      <c r="A53" s="43" t="s">
        <v>27</v>
      </c>
      <c r="B53" s="44"/>
      <c r="C53" s="1"/>
      <c r="D53" s="10">
        <v>717120</v>
      </c>
      <c r="E53" s="11">
        <v>730983</v>
      </c>
      <c r="F53" s="10">
        <v>18887</v>
      </c>
      <c r="G53" s="11">
        <v>21132</v>
      </c>
      <c r="H53" s="10">
        <v>14759326</v>
      </c>
      <c r="I53" s="34">
        <v>12702020</v>
      </c>
      <c r="J53" s="2">
        <v>95884</v>
      </c>
      <c r="K53" s="3">
        <v>-98830</v>
      </c>
      <c r="L53" s="2"/>
      <c r="M53" s="3"/>
      <c r="N53" s="2"/>
      <c r="O53" s="3"/>
      <c r="P53" s="2"/>
      <c r="Q53" s="3"/>
    </row>
    <row r="54" spans="1:17" ht="12.75">
      <c r="A54" s="43" t="s">
        <v>28</v>
      </c>
      <c r="B54" s="44"/>
      <c r="C54" s="1"/>
      <c r="D54" s="22">
        <v>500748</v>
      </c>
      <c r="E54" s="23">
        <v>504346</v>
      </c>
      <c r="F54" s="22">
        <v>22289</v>
      </c>
      <c r="G54" s="23">
        <v>7070</v>
      </c>
      <c r="H54" s="22">
        <v>8125536</v>
      </c>
      <c r="I54" s="45">
        <v>7221165</v>
      </c>
      <c r="J54" s="24">
        <v>37189</v>
      </c>
      <c r="K54" s="25">
        <v>-68163</v>
      </c>
      <c r="L54" s="2"/>
      <c r="M54" s="3"/>
      <c r="N54" s="2"/>
      <c r="O54" s="3"/>
      <c r="P54" s="2"/>
      <c r="Q54" s="3"/>
    </row>
    <row r="55" spans="1:17" ht="12.75">
      <c r="A55" s="43"/>
      <c r="B55" s="44"/>
      <c r="C55" s="1"/>
      <c r="D55" s="19">
        <f aca="true" t="shared" si="6" ref="D55:K55">SUM(D52:D54)</f>
        <v>11582891</v>
      </c>
      <c r="E55" s="20">
        <f t="shared" si="6"/>
        <v>10911156</v>
      </c>
      <c r="F55" s="19">
        <f t="shared" si="6"/>
        <v>259537</v>
      </c>
      <c r="G55" s="20">
        <f t="shared" si="6"/>
        <v>131309</v>
      </c>
      <c r="H55" s="19">
        <f t="shared" si="6"/>
        <v>173015469</v>
      </c>
      <c r="I55" s="33">
        <f t="shared" si="6"/>
        <v>161691947</v>
      </c>
      <c r="J55" s="32">
        <f t="shared" si="6"/>
        <v>3924460</v>
      </c>
      <c r="K55" s="33">
        <f t="shared" si="6"/>
        <v>2779565</v>
      </c>
      <c r="L55" s="2"/>
      <c r="M55" s="3"/>
      <c r="N55" s="2"/>
      <c r="O55" s="3"/>
      <c r="P55" s="2"/>
      <c r="Q55" s="3"/>
    </row>
    <row r="56" spans="1:17" ht="12.75">
      <c r="A56" s="43" t="s">
        <v>5</v>
      </c>
      <c r="B56" s="44"/>
      <c r="C56" s="1"/>
      <c r="D56" s="10">
        <v>-1555989</v>
      </c>
      <c r="E56" s="11">
        <v>-606700</v>
      </c>
      <c r="F56" s="10">
        <v>0</v>
      </c>
      <c r="G56" s="11">
        <v>0</v>
      </c>
      <c r="H56" s="10">
        <v>-12060072</v>
      </c>
      <c r="I56" s="34">
        <v>-11035948</v>
      </c>
      <c r="J56" s="2">
        <v>-1304786</v>
      </c>
      <c r="K56" s="3">
        <v>-425182</v>
      </c>
      <c r="L56" s="2"/>
      <c r="M56" s="3"/>
      <c r="N56" s="2"/>
      <c r="O56" s="3"/>
      <c r="P56" s="2"/>
      <c r="Q56" s="3"/>
    </row>
    <row r="57" spans="1:17" ht="13.5" thickBot="1">
      <c r="A57" s="43" t="s">
        <v>6</v>
      </c>
      <c r="B57" s="44"/>
      <c r="C57" s="1"/>
      <c r="D57" s="28">
        <f>SUM(D55:D56)</f>
        <v>10026902</v>
      </c>
      <c r="E57" s="29">
        <f>SUM(E55:E56)</f>
        <v>10304456</v>
      </c>
      <c r="F57" s="28">
        <f>SUM(F55:F56)</f>
        <v>259537</v>
      </c>
      <c r="G57" s="29">
        <f>SUM(G55:G56)</f>
        <v>131309</v>
      </c>
      <c r="H57" s="28">
        <f>SUM(H55:H56)</f>
        <v>160955397</v>
      </c>
      <c r="I57" s="39">
        <f>+I55+I56</f>
        <v>150655999</v>
      </c>
      <c r="J57" s="38">
        <f>+J55+J56</f>
        <v>2619674</v>
      </c>
      <c r="K57" s="39">
        <f>+K55+K56</f>
        <v>2354383</v>
      </c>
      <c r="L57" s="2"/>
      <c r="M57" s="3"/>
      <c r="N57" s="2"/>
      <c r="O57" s="3"/>
      <c r="P57" s="2"/>
      <c r="Q57" s="3"/>
    </row>
  </sheetData>
  <mergeCells count="11">
    <mergeCell ref="J48:K48"/>
    <mergeCell ref="L8:M8"/>
    <mergeCell ref="N8:O8"/>
    <mergeCell ref="P8:Q8"/>
    <mergeCell ref="J8:K8"/>
    <mergeCell ref="D48:E48"/>
    <mergeCell ref="F48:G48"/>
    <mergeCell ref="H48:I48"/>
    <mergeCell ref="D8:E8"/>
    <mergeCell ref="F8:G8"/>
    <mergeCell ref="H8:I8"/>
  </mergeCells>
  <printOptions/>
  <pageMargins left="0.63" right="0.69" top="0.58" bottom="0.57" header="0.5" footer="0.5"/>
  <pageSetup fitToHeight="1" fitToWidth="1" horizontalDpi="600" verticalDpi="600" orientation="landscape" paperSize="9" scale="64" r:id="rId2"/>
  <headerFooter alignWithMargins="0">
    <oddFooter>&amp;R3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Maybank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Maybank </dc:creator>
  <cp:keywords/>
  <dc:description/>
  <cp:lastModifiedBy>AnneHV</cp:lastModifiedBy>
  <cp:lastPrinted>2003-08-25T03:04:11Z</cp:lastPrinted>
  <dcterms:created xsi:type="dcterms:W3CDTF">2003-04-29T03:29:21Z</dcterms:created>
  <dcterms:modified xsi:type="dcterms:W3CDTF">2003-08-25T03:04:12Z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